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<sst xmlns="http://schemas.openxmlformats.org/spreadsheetml/2006/main" count="108" uniqueCount="107">
  <si>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différent</t>
  </si>
  <si>
    <t>vis</t>
  </si>
  <si>
    <t>concurrence</t>
  </si>
  <si>
    <t>difficile</t>
  </si>
  <si>
    <t>service</t>
  </si>
  <si>
    <t>complexité</t>
  </si>
  <si>
    <t>cause</t>
  </si>
  <si>
    <t>organisation</t>
  </si>
  <si>
    <t>national</t>
  </si>
  <si>
    <t>AGENT</t>
  </si>
  <si>
    <t>bouger</t>
  </si>
  <si>
    <t>Côté</t>
  </si>
  <si>
    <t>évolution</t>
  </si>
  <si>
    <t>entité</t>
  </si>
  <si>
    <t>discours</t>
  </si>
  <si>
    <t>information</t>
  </si>
  <si>
    <t>client</t>
  </si>
  <si>
    <t>Occurrence</t>
  </si>
  <si>
    <t>Voir</t>
  </si>
  <si>
    <t>avance</t>
  </si>
  <si>
    <t>nombre</t>
  </si>
  <si>
    <t>CNPE</t>
  </si>
  <si>
    <t>info</t>
  </si>
  <si>
    <t>métier</t>
  </si>
  <si>
    <t>Total</t>
  </si>
  <si>
    <t>abréviation</t>
  </si>
  <si>
    <t>ambiance</t>
  </si>
  <si>
    <t>rapport</t>
  </si>
  <si>
    <t>lenteur</t>
  </si>
  <si>
    <t>travail</t>
  </si>
  <si>
    <t>GAZ</t>
  </si>
  <si>
    <t>assez</t>
  </si>
  <si>
    <t>diversité</t>
  </si>
  <si>
    <t>âge</t>
  </si>
  <si>
    <t>entreprise</t>
  </si>
  <si>
    <t>changer</t>
  </si>
  <si>
    <t>écoute</t>
  </si>
  <si>
    <t>manque</t>
  </si>
  <si>
    <t>hiérarchique</t>
  </si>
  <si>
    <t>changement</t>
  </si>
  <si>
    <t>jeune</t>
  </si>
  <si>
    <t>fonctionnement</t>
  </si>
  <si>
    <t>compte</t>
  </si>
  <si>
    <t>expérience</t>
  </si>
  <si>
    <t>nouveau</t>
  </si>
  <si>
    <t>cadre</t>
  </si>
  <si>
    <t>interne</t>
  </si>
  <si>
    <t>culture</t>
  </si>
  <si>
    <t>compétence</t>
  </si>
  <si>
    <t>esprit</t>
  </si>
  <si>
    <t>1746 Textes en tout</t>
  </si>
  <si>
    <t xml:space="preserve">239 Textes pour Grand Est </t>
  </si>
  <si>
    <t>formation</t>
  </si>
  <si>
    <t>multitude</t>
  </si>
  <si>
    <t>technique</t>
  </si>
  <si>
    <t>prise</t>
  </si>
  <si>
    <t>motivation</t>
  </si>
  <si>
    <t>Mot</t>
  </si>
  <si>
    <t>aller</t>
  </si>
  <si>
    <t>décision</t>
  </si>
  <si>
    <t>Max</t>
  </si>
  <si>
    <t>administratif</t>
  </si>
  <si>
    <t>centre</t>
  </si>
  <si>
    <t>poids</t>
  </si>
  <si>
    <t>mauvais</t>
  </si>
  <si>
    <t>avoir</t>
  </si>
  <si>
    <t>descendant</t>
  </si>
  <si>
    <t>important</t>
  </si>
  <si>
    <t>différence</t>
  </si>
  <si>
    <t>rapide</t>
  </si>
  <si>
    <t>faire</t>
  </si>
  <si>
    <t>reconnaissance</t>
  </si>
  <si>
    <t>système</t>
  </si>
  <si>
    <t>politique</t>
  </si>
  <si>
    <t>fréquent</t>
  </si>
  <si>
    <t>bon</t>
  </si>
  <si>
    <t>hiérarchie</t>
  </si>
  <si>
    <t>professionnel</t>
  </si>
  <si>
    <t>embauche</t>
  </si>
  <si>
    <t>direction</t>
  </si>
  <si>
    <t>démotivation</t>
  </si>
  <si>
    <t>communication</t>
  </si>
  <si>
    <t>cloisonnement</t>
  </si>
  <si>
    <t>exécution</t>
  </si>
  <si>
    <t>complexe</t>
  </si>
  <si>
    <t>CHOSE</t>
  </si>
  <si>
    <t>niveau</t>
  </si>
  <si>
    <t>informatique</t>
  </si>
  <si>
    <t>fait</t>
  </si>
  <si>
    <t>conseiller</t>
  </si>
  <si>
    <t>dialogue</t>
  </si>
  <si>
    <t>ancien</t>
  </si>
  <si>
    <t>moyen</t>
  </si>
  <si>
    <t>structure</t>
  </si>
  <si>
    <t>financier</t>
  </si>
  <si>
    <t>connaissance</t>
  </si>
  <si>
    <t>personnel</t>
  </si>
  <si>
    <t>avenir</t>
  </si>
  <si>
    <t>forte</t>
  </si>
  <si>
    <t>public</t>
  </si>
  <si>
    <t>agence</t>
  </si>
  <si>
    <t>difficulté</t>
  </si>
  <si>
    <t>flou</t>
  </si>
  <si>
    <t>Pourcentage</t>
  </si>
  <si>
    <t>lourdeur</t>
  </si>
  <si>
    <t>lourde</t>
  </si>
  <si>
    <t>procédure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</si>
</sst>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5.2857142857143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51</v>
      </c>
      <c r="F1" s="1" t="s">
        <v>50</v>
      </c>
    </row>
    <row r="2" spans="1:6" ht="12.75" customHeight="1">
      <c r="A2" s="1" t="s">
        <v>57</v>
      </c>
      <c s="1" t="s">
        <v>103</v>
      </c>
      <c s="1" t="s">
        <v>17</v>
      </c>
      <c s="1" t="s">
        <v>60</v>
      </c>
      <c s="1" t="s">
        <v>24</v>
      </c>
      <c s="1" t="s">
        <v>103</v>
      </c>
    </row>
    <row r="3" spans="1:6" ht="12.75" customHeight="1">
      <c r="A3" t="s">
        <v>37</v>
      </c>
      <c s="2">
        <f ca="1">45/239</f>
      </c>
      <c>
        <v>45</v>
      </c>
      <c>
        <v>2</v>
      </c>
      <c>
        <v>46</v>
      </c>
      <c s="2">
        <f ca="1">250/1746</f>
      </c>
    </row>
    <row r="4" spans="1:6" ht="12.75" customHeight="1">
      <c r="A4" t="s">
        <v>34</v>
      </c>
      <c s="2">
        <f ca="1">36/239</f>
      </c>
      <c>
        <v>36</v>
      </c>
      <c>
        <v>1</v>
      </c>
      <c>
        <v>36</v>
      </c>
      <c s="2">
        <f ca="1">180/1746</f>
      </c>
    </row>
    <row r="5" spans="1:6" ht="12.75" customHeight="1">
      <c r="A5" t="s">
        <v>81</v>
      </c>
      <c s="2">
        <f ca="1">29/239</f>
      </c>
      <c>
        <v>29</v>
      </c>
      <c>
        <v>1</v>
      </c>
      <c>
        <v>29</v>
      </c>
      <c s="2">
        <f ca="1">200/1746</f>
      </c>
    </row>
    <row r="6" spans="1:6" ht="12.75" customHeight="1">
      <c r="A6" t="s">
        <v>4</v>
      </c>
      <c s="2">
        <f ca="1">25/239</f>
      </c>
      <c>
        <v>25</v>
      </c>
      <c>
        <v>2</v>
      </c>
      <c>
        <v>26</v>
      </c>
      <c s="2">
        <f ca="1">152/1746</f>
      </c>
    </row>
    <row r="7" spans="1:6" ht="12.75" customHeight="1">
      <c r="A7" t="s">
        <v>23</v>
      </c>
      <c s="2">
        <f ca="1">18/239</f>
      </c>
      <c>
        <v>18</v>
      </c>
      <c>
        <v>1</v>
      </c>
      <c>
        <v>18</v>
      </c>
      <c s="2">
        <f ca="1">114/1746</f>
      </c>
    </row>
    <row r="8" spans="1:6" ht="12.75" customHeight="1">
      <c r="A8" t="s">
        <v>9</v>
      </c>
      <c s="2">
        <f ca="1">15/239</f>
      </c>
      <c>
        <v>15</v>
      </c>
      <c>
        <v>1</v>
      </c>
      <c>
        <v>15</v>
      </c>
      <c s="2">
        <f ca="1">100/1746</f>
      </c>
    </row>
    <row r="9" spans="1:6" ht="12.75" customHeight="1">
      <c r="A9" t="s">
        <v>104</v>
      </c>
      <c s="2">
        <f ca="1">13/239</f>
      </c>
      <c>
        <v>13</v>
      </c>
      <c>
        <v>1</v>
      </c>
      <c>
        <v>13</v>
      </c>
      <c s="2">
        <f ca="1">103/1746</f>
      </c>
    </row>
    <row r="10" spans="1:6" ht="12.75" customHeight="1">
      <c r="A10" t="s">
        <v>7</v>
      </c>
      <c s="2">
        <f ca="1">11/239</f>
      </c>
      <c>
        <v>11</v>
      </c>
      <c>
        <v>1</v>
      </c>
      <c>
        <v>11</v>
      </c>
      <c s="2">
        <f ca="1">78/1746</f>
      </c>
    </row>
    <row r="11" spans="1:6" ht="12.75" customHeight="1">
      <c r="A11" t="s">
        <v>91</v>
      </c>
      <c s="2">
        <f ca="1">10/239</f>
      </c>
      <c>
        <v>10</v>
      </c>
      <c>
        <v>1</v>
      </c>
      <c>
        <v>10</v>
      </c>
      <c s="2">
        <f ca="1">54/1746</f>
      </c>
    </row>
    <row r="12" spans="1:6" ht="12.75" customHeight="1">
      <c r="A12" t="s">
        <v>32</v>
      </c>
      <c s="2">
        <f ca="1">10/239</f>
      </c>
      <c>
        <v>10</v>
      </c>
      <c>
        <v>1</v>
      </c>
      <c>
        <v>10</v>
      </c>
      <c s="2">
        <f ca="1">71/1746</f>
      </c>
    </row>
    <row r="13" spans="1:6" ht="12.75" customHeight="1">
      <c r="A13" t="s">
        <v>52</v>
      </c>
      <c s="2">
        <f ca="1">10/239</f>
      </c>
      <c>
        <v>10</v>
      </c>
      <c>
        <v>1</v>
      </c>
      <c>
        <v>10</v>
      </c>
      <c s="2">
        <f ca="1">52/1746</f>
      </c>
    </row>
    <row r="14" spans="1:6" ht="12.75" customHeight="1">
      <c r="A14" t="s">
        <v>92</v>
      </c>
      <c s="2">
        <f ca="1">9/239</f>
      </c>
      <c>
        <v>9</v>
      </c>
      <c>
        <v>1</v>
      </c>
      <c>
        <v>9</v>
      </c>
      <c s="2">
        <f ca="1">52/1746</f>
      </c>
    </row>
    <row r="15" spans="1:6" ht="12.75" customHeight="1">
      <c r="A15" t="s">
        <v>93</v>
      </c>
      <c s="2">
        <f ca="1">9/239</f>
      </c>
      <c>
        <v>9</v>
      </c>
      <c>
        <v>1</v>
      </c>
      <c>
        <v>9</v>
      </c>
      <c s="2">
        <f ca="1">47/1746</f>
      </c>
    </row>
    <row r="16" spans="1:6" ht="12.75" customHeight="1">
      <c r="A16" t="s">
        <v>61</v>
      </c>
      <c s="2">
        <f ca="1">8/239</f>
      </c>
      <c>
        <v>8</v>
      </c>
      <c>
        <v>1</v>
      </c>
      <c>
        <v>8</v>
      </c>
      <c s="2">
        <f ca="1">45/1746</f>
      </c>
    </row>
    <row r="17" spans="1:6" ht="12.75" customHeight="1">
      <c r="A17" t="s">
        <v>5</v>
      </c>
      <c s="2">
        <f ca="1">8/239</f>
      </c>
      <c>
        <v>8</v>
      </c>
      <c>
        <v>1</v>
      </c>
      <c>
        <v>8</v>
      </c>
      <c s="2">
        <f ca="1">47/1746</f>
      </c>
    </row>
    <row r="18" spans="1:6" ht="12.75" customHeight="1">
      <c r="A18" t="s">
        <v>15</v>
      </c>
      <c s="2">
        <f ca="1">8/239</f>
      </c>
      <c>
        <v>8</v>
      </c>
      <c>
        <v>1</v>
      </c>
      <c>
        <v>8</v>
      </c>
      <c s="2">
        <f ca="1">43/1746</f>
      </c>
    </row>
    <row r="19" spans="1:6" ht="12.75" customHeight="1">
      <c r="A19" t="s">
        <v>28</v>
      </c>
      <c s="2">
        <f ca="1">8/239</f>
      </c>
      <c>
        <v>8</v>
      </c>
      <c>
        <v>1</v>
      </c>
      <c>
        <v>8</v>
      </c>
      <c s="2">
        <f ca="1">46/1746</f>
      </c>
    </row>
    <row r="20" spans="1:6" ht="12.75" customHeight="1">
      <c r="A20" t="s">
        <v>39</v>
      </c>
      <c s="2">
        <f ca="1">7/239</f>
      </c>
      <c>
        <v>7</v>
      </c>
      <c>
        <v>1</v>
      </c>
      <c>
        <v>7</v>
      </c>
      <c s="2">
        <f ca="1">46/1746</f>
      </c>
    </row>
    <row r="21" spans="1:6" ht="12.75" customHeight="1">
      <c r="A21" t="s">
        <v>0</v>
      </c>
      <c s="2">
        <f ca="1">7/239</f>
      </c>
      <c>
        <v>7</v>
      </c>
      <c>
        <v>1</v>
      </c>
      <c>
        <v>7</v>
      </c>
      <c s="2">
        <f ca="1">52/1746</f>
      </c>
    </row>
    <row r="22" spans="1:6" ht="12.75" customHeight="1">
      <c r="A22" t="s">
        <v>29</v>
      </c>
      <c s="2">
        <f ca="1">7/239</f>
      </c>
      <c>
        <v>7</v>
      </c>
      <c>
        <v>1</v>
      </c>
      <c>
        <v>7</v>
      </c>
      <c s="2">
        <f ca="1">53/1746</f>
      </c>
    </row>
    <row r="23" spans="1:6" ht="12.75" customHeight="1">
      <c r="A23" t="s">
        <v>3</v>
      </c>
      <c s="2">
        <f ca="1">6/239</f>
      </c>
      <c>
        <v>6</v>
      </c>
      <c>
        <v>1</v>
      </c>
      <c>
        <v>6</v>
      </c>
      <c s="2">
        <f ca="1">25/1746</f>
      </c>
    </row>
    <row r="24" spans="1:6" ht="12.75" customHeight="1">
      <c r="A24" t="s">
        <v>101</v>
      </c>
      <c s="2">
        <f ca="1">6/239</f>
      </c>
      <c>
        <v>6</v>
      </c>
      <c>
        <v>1</v>
      </c>
      <c>
        <v>6</v>
      </c>
      <c s="2">
        <f ca="1">40/1746</f>
      </c>
    </row>
    <row r="25" spans="1:6" ht="12.75" customHeight="1">
      <c r="A25" t="s">
        <v>67</v>
      </c>
      <c s="2">
        <f ca="1">6/239</f>
      </c>
      <c>
        <v>6</v>
      </c>
      <c>
        <v>1</v>
      </c>
      <c>
        <v>6</v>
      </c>
      <c s="2">
        <f ca="1">34/1746</f>
      </c>
    </row>
    <row r="26" spans="1:6" ht="12.75" customHeight="1">
      <c r="A26" t="s">
        <v>46</v>
      </c>
      <c s="2">
        <f ca="1">6/239</f>
      </c>
      <c>
        <v>6</v>
      </c>
      <c>
        <v>1</v>
      </c>
      <c>
        <v>6</v>
      </c>
      <c s="2">
        <f ca="1">48/1746</f>
      </c>
    </row>
    <row r="27" spans="1:6" ht="12.75" customHeight="1">
      <c r="A27" t="s">
        <v>96</v>
      </c>
      <c s="2">
        <f ca="1">6/239</f>
      </c>
      <c>
        <v>6</v>
      </c>
      <c>
        <v>1</v>
      </c>
      <c>
        <v>6</v>
      </c>
      <c s="2">
        <f ca="1">27/1746</f>
      </c>
    </row>
    <row r="28" spans="1:6" ht="12.75" customHeight="1">
      <c r="A28" t="s">
        <v>75</v>
      </c>
      <c s="2">
        <f ca="1">5/239</f>
      </c>
      <c>
        <v>5</v>
      </c>
      <c>
        <v>1</v>
      </c>
      <c>
        <v>5</v>
      </c>
      <c s="2">
        <f ca="1">36/1746</f>
      </c>
    </row>
    <row r="29" spans="1:6" ht="12.75" customHeight="1">
      <c r="A29" t="s">
        <v>82</v>
      </c>
      <c s="2">
        <f ca="1">5/239</f>
      </c>
      <c>
        <v>5</v>
      </c>
      <c>
        <v>1</v>
      </c>
      <c>
        <v>5</v>
      </c>
      <c s="2">
        <f ca="1">29/1746</f>
      </c>
    </row>
    <row r="30" spans="1:5" ht="12.75" customHeight="1">
      <c r="A30" t="s">
        <v>84</v>
      </c>
      <c s="2">
        <f ca="1">5/239</f>
      </c>
      <c>
        <v>5</v>
      </c>
      <c>
        <v>1</v>
      </c>
      <c>
        <v>5</v>
      </c>
    </row>
    <row r="31" spans="1:6" ht="12.75" customHeight="1">
      <c r="A31" t="s">
        <v>2</v>
      </c>
      <c s="2">
        <f ca="1">5/239</f>
      </c>
      <c>
        <v>5</v>
      </c>
      <c>
        <v>1</v>
      </c>
      <c>
        <v>5</v>
      </c>
      <c s="2">
        <f ca="1">26/1746</f>
      </c>
    </row>
    <row r="32" spans="1:6" ht="12.75" customHeight="1">
      <c r="A32" t="s">
        <v>59</v>
      </c>
      <c s="2">
        <f ca="1">5/239</f>
      </c>
      <c>
        <v>5</v>
      </c>
      <c>
        <v>1</v>
      </c>
      <c>
        <v>5</v>
      </c>
      <c s="2">
        <f ca="1">31/1746</f>
      </c>
    </row>
    <row r="33" spans="1:6" ht="12.75" customHeight="1">
      <c r="A33" t="s">
        <v>49</v>
      </c>
      <c s="2">
        <f ca="1">5/239</f>
      </c>
      <c>
        <v>5</v>
      </c>
      <c>
        <v>1</v>
      </c>
      <c>
        <v>5</v>
      </c>
      <c s="2">
        <f ca="1">21/1746</f>
      </c>
    </row>
    <row r="34" spans="1:6" ht="12.75" customHeight="1">
      <c r="A34" t="s">
        <v>12</v>
      </c>
      <c s="2">
        <f ca="1">5/239</f>
      </c>
      <c>
        <v>5</v>
      </c>
      <c>
        <v>1</v>
      </c>
      <c>
        <v>5</v>
      </c>
      <c s="2">
        <f ca="1">31/1746</f>
      </c>
    </row>
    <row r="35" spans="1:6" ht="12.75" customHeight="1">
      <c r="A35" t="s">
        <v>76</v>
      </c>
      <c s="2">
        <f ca="1">5/239</f>
      </c>
      <c>
        <v>5</v>
      </c>
      <c>
        <v>1</v>
      </c>
      <c>
        <v>5</v>
      </c>
      <c s="2">
        <f ca="1">25/1746</f>
      </c>
    </row>
    <row r="36" spans="1:6" ht="12.75" customHeight="1">
      <c r="A36" t="s">
        <v>105</v>
      </c>
      <c s="2">
        <f ca="1">5/239</f>
      </c>
      <c>
        <v>5</v>
      </c>
      <c>
        <v>1</v>
      </c>
      <c>
        <v>5</v>
      </c>
      <c s="2">
        <f ca="1">18/1746</f>
      </c>
    </row>
    <row r="37" spans="1:6" ht="12.75" customHeight="1">
      <c r="A37" t="s">
        <v>56</v>
      </c>
      <c s="2">
        <f ca="1">5/239</f>
      </c>
      <c>
        <v>5</v>
      </c>
      <c>
        <v>1</v>
      </c>
      <c>
        <v>5</v>
      </c>
      <c s="2">
        <f ca="1">17/1746</f>
      </c>
    </row>
    <row r="38" spans="1:6" ht="12.75" customHeight="1">
      <c r="A38" t="s">
        <v>86</v>
      </c>
      <c s="2">
        <f ca="1">5/239</f>
      </c>
      <c>
        <v>5</v>
      </c>
      <c>
        <v>1</v>
      </c>
      <c>
        <v>5</v>
      </c>
      <c s="2">
        <f ca="1">29/1746</f>
      </c>
    </row>
    <row r="39" spans="1:6" ht="12.75" customHeight="1">
      <c r="A39" t="s">
        <v>55</v>
      </c>
      <c s="2">
        <f ca="1">5/239</f>
      </c>
      <c>
        <v>5</v>
      </c>
      <c>
        <v>1</v>
      </c>
      <c>
        <v>5</v>
      </c>
      <c s="2">
        <f ca="1">28/1746</f>
      </c>
    </row>
    <row r="40" spans="1:6" ht="12.75" customHeight="1">
      <c r="A40" t="s">
        <v>77</v>
      </c>
      <c s="2">
        <f ca="1">5/239</f>
      </c>
      <c>
        <v>5</v>
      </c>
      <c>
        <v>1</v>
      </c>
      <c>
        <v>5</v>
      </c>
      <c s="2">
        <f ca="1">17/1746</f>
      </c>
    </row>
    <row r="41" spans="1:6" ht="12.75" customHeight="1">
      <c r="A41" t="s">
        <v>99</v>
      </c>
      <c s="2">
        <f ca="1">5/239</f>
      </c>
      <c>
        <v>5</v>
      </c>
      <c>
        <v>1</v>
      </c>
      <c>
        <v>5</v>
      </c>
      <c s="2">
        <f ca="1">24/1746</f>
      </c>
    </row>
    <row r="42" spans="1:6" ht="12.75" customHeight="1">
      <c r="A42" t="s">
        <v>27</v>
      </c>
      <c s="2">
        <f ca="1">5/239</f>
      </c>
      <c>
        <v>5</v>
      </c>
      <c>
        <v>1</v>
      </c>
      <c>
        <v>5</v>
      </c>
      <c s="2">
        <f ca="1">26/1746</f>
      </c>
    </row>
    <row r="43" spans="1:6" ht="12.75" customHeight="1">
      <c r="A43" t="s">
        <v>72</v>
      </c>
      <c s="2">
        <f ca="1">5/239</f>
      </c>
      <c>
        <v>5</v>
      </c>
      <c>
        <v>1</v>
      </c>
      <c>
        <v>5</v>
      </c>
      <c s="2">
        <f ca="1">27/1746</f>
      </c>
    </row>
    <row r="44" spans="1:6" ht="12.75" customHeight="1">
      <c r="A44" t="s">
        <v>48</v>
      </c>
      <c s="2">
        <f ca="1">4/239</f>
      </c>
      <c>
        <v>4</v>
      </c>
      <c>
        <v>1</v>
      </c>
      <c>
        <v>4</v>
      </c>
      <c s="2">
        <f ca="1">16/1746</f>
      </c>
    </row>
    <row r="45" spans="1:6" ht="12.75" customHeight="1">
      <c r="A45" t="s">
        <v>47</v>
      </c>
      <c s="2">
        <f ca="1">4/239</f>
      </c>
      <c>
        <v>4</v>
      </c>
      <c>
        <v>2</v>
      </c>
      <c>
        <v>5</v>
      </c>
      <c s="2">
        <f ca="1">11/1746</f>
      </c>
    </row>
    <row r="46" spans="1:6" ht="12.75" customHeight="1">
      <c r="A46" t="s">
        <v>80</v>
      </c>
      <c s="2">
        <f ca="1">4/239</f>
      </c>
      <c>
        <v>4</v>
      </c>
      <c>
        <v>1</v>
      </c>
      <c>
        <v>4</v>
      </c>
      <c s="2">
        <f ca="1">20/1746</f>
      </c>
    </row>
    <row r="47" spans="1:5" ht="12.75" customHeight="1">
      <c r="A47" t="s">
        <v>90</v>
      </c>
      <c s="2">
        <f ca="1">4/239</f>
      </c>
      <c>
        <v>4</v>
      </c>
      <c>
        <v>1</v>
      </c>
      <c>
        <v>4</v>
      </c>
    </row>
    <row r="48" spans="1:6" ht="12.75" customHeight="1">
      <c r="A48" t="s">
        <v>79</v>
      </c>
      <c s="2">
        <f ca="1">4/239</f>
      </c>
      <c>
        <v>4</v>
      </c>
      <c>
        <v>1</v>
      </c>
      <c>
        <v>4</v>
      </c>
      <c s="2">
        <f ca="1">26/1746</f>
      </c>
    </row>
    <row r="49" spans="1:6" ht="12.75" customHeight="1">
      <c r="A49" t="s">
        <v>22</v>
      </c>
      <c s="2">
        <f ca="1">4/239</f>
      </c>
      <c>
        <v>4</v>
      </c>
      <c>
        <v>1</v>
      </c>
      <c>
        <v>4</v>
      </c>
      <c s="2">
        <f ca="1">22/1746</f>
      </c>
    </row>
    <row r="50" spans="1:6" ht="12.75" customHeight="1">
      <c r="A50" t="s">
        <v>40</v>
      </c>
      <c s="2">
        <f ca="1">4/239</f>
      </c>
      <c>
        <v>4</v>
      </c>
      <c>
        <v>1</v>
      </c>
      <c>
        <v>4</v>
      </c>
      <c s="2">
        <f ca="1">38/1746</f>
      </c>
    </row>
    <row r="51" spans="1:5" ht="12.75" customHeight="1">
      <c r="A51" t="s">
        <v>8</v>
      </c>
      <c s="2">
        <f ca="1">4/239</f>
      </c>
      <c>
        <v>4</v>
      </c>
      <c>
        <v>1</v>
      </c>
      <c>
        <v>4</v>
      </c>
    </row>
    <row r="52" spans="1:6" ht="12.75" customHeight="1">
      <c r="A52" t="s">
        <v>20</v>
      </c>
      <c s="2">
        <f ca="1">4/239</f>
      </c>
      <c>
        <v>4</v>
      </c>
      <c>
        <v>1</v>
      </c>
      <c>
        <v>4</v>
      </c>
      <c s="2">
        <f ca="1">42/1746</f>
      </c>
    </row>
    <row r="53" spans="1:5" ht="12.75" customHeight="1">
      <c r="A53" t="s">
        <v>69</v>
      </c>
      <c s="2">
        <f ca="1">4/239</f>
      </c>
      <c>
        <v>4</v>
      </c>
      <c>
        <v>1</v>
      </c>
      <c>
        <v>4</v>
      </c>
    </row>
    <row r="54" spans="1:6" ht="12.75" customHeight="1">
      <c r="A54" t="s">
        <v>71</v>
      </c>
      <c s="2">
        <f ca="1">4/239</f>
      </c>
      <c>
        <v>4</v>
      </c>
      <c>
        <v>1</v>
      </c>
      <c>
        <v>4</v>
      </c>
      <c s="2">
        <f ca="1">20/1746</f>
      </c>
    </row>
    <row r="55" spans="1:6" ht="12.75" customHeight="1">
      <c r="A55" t="s">
        <v>54</v>
      </c>
      <c s="2">
        <f ca="1">4/239</f>
      </c>
      <c>
        <v>4</v>
      </c>
      <c>
        <v>1</v>
      </c>
      <c>
        <v>4</v>
      </c>
      <c s="2">
        <f ca="1">18/1746</f>
      </c>
    </row>
    <row r="56" spans="1:5" ht="12.75" customHeight="1">
      <c r="A56" t="s">
        <v>25</v>
      </c>
      <c s="2">
        <f ca="1">3/239</f>
      </c>
      <c>
        <v>3</v>
      </c>
      <c>
        <v>1</v>
      </c>
      <c>
        <v>3</v>
      </c>
    </row>
    <row r="57" spans="1:5" ht="12.75" customHeight="1">
      <c r="A57" t="s">
        <v>100</v>
      </c>
      <c s="2">
        <f ca="1">3/239</f>
      </c>
      <c>
        <v>3</v>
      </c>
      <c>
        <v>1</v>
      </c>
      <c>
        <v>3</v>
      </c>
    </row>
    <row r="58" spans="1:5" ht="12.75" customHeight="1">
      <c r="A58" t="s">
        <v>31</v>
      </c>
      <c s="2">
        <f ca="1">3/239</f>
      </c>
      <c>
        <v>3</v>
      </c>
      <c>
        <v>1</v>
      </c>
      <c>
        <v>3</v>
      </c>
    </row>
    <row r="59" spans="1:5" ht="12.75" customHeight="1">
      <c r="A59" t="s">
        <v>10</v>
      </c>
      <c s="2">
        <f ca="1">3/239</f>
      </c>
      <c>
        <v>3</v>
      </c>
      <c>
        <v>1</v>
      </c>
      <c>
        <v>3</v>
      </c>
    </row>
    <row r="60" spans="1:6" ht="12.75" customHeight="1">
      <c r="A60" t="s">
        <v>35</v>
      </c>
      <c s="2">
        <f ca="1">3/239</f>
      </c>
      <c>
        <v>3</v>
      </c>
      <c>
        <v>1</v>
      </c>
      <c>
        <v>3</v>
      </c>
      <c s="2">
        <f ca="1">14/1746</f>
      </c>
    </row>
    <row r="61" spans="1:5" ht="12.75" customHeight="1">
      <c r="A61" t="s">
        <v>85</v>
      </c>
      <c s="2">
        <f ca="1">3/239</f>
      </c>
      <c>
        <v>3</v>
      </c>
      <c>
        <v>1</v>
      </c>
      <c>
        <v>3</v>
      </c>
    </row>
    <row r="62" spans="1:6" ht="12.75" customHeight="1">
      <c r="A62" t="s">
        <v>16</v>
      </c>
      <c s="2">
        <f ca="1">3/239</f>
      </c>
      <c>
        <v>3</v>
      </c>
      <c>
        <v>1</v>
      </c>
      <c>
        <v>3</v>
      </c>
      <c s="2">
        <f ca="1">35/1746</f>
      </c>
    </row>
    <row r="63" spans="1:5" ht="12.75" customHeight="1">
      <c r="A63" t="s">
        <v>95</v>
      </c>
      <c s="2">
        <f ca="1">3/239</f>
      </c>
      <c>
        <v>3</v>
      </c>
      <c>
        <v>1</v>
      </c>
      <c>
        <v>3</v>
      </c>
    </row>
    <row r="64" spans="1:6" ht="12.75" customHeight="1">
      <c r="A64" t="s">
        <v>68</v>
      </c>
      <c s="2">
        <f ca="1">3/239</f>
      </c>
      <c>
        <v>3</v>
      </c>
      <c>
        <v>1</v>
      </c>
      <c>
        <v>3</v>
      </c>
      <c s="2">
        <f ca="1">22/1746</f>
      </c>
    </row>
    <row r="65" spans="1:6" ht="12.75" customHeight="1">
      <c r="A65" t="s">
        <v>70</v>
      </c>
      <c s="2">
        <f ca="1">3/239</f>
      </c>
      <c>
        <v>3</v>
      </c>
      <c>
        <v>1</v>
      </c>
      <c>
        <v>3</v>
      </c>
      <c s="2">
        <f ca="1">25/1746</f>
      </c>
    </row>
    <row r="66" spans="1:6" ht="12.75" customHeight="1">
      <c r="A66" t="s">
        <v>41</v>
      </c>
      <c s="2">
        <f ca="1">3/239</f>
      </c>
      <c>
        <v>3</v>
      </c>
      <c>
        <v>1</v>
      </c>
      <c>
        <v>3</v>
      </c>
      <c s="2">
        <f ca="1">18/1746</f>
      </c>
    </row>
    <row r="67" spans="1:6" ht="12.75" customHeight="1">
      <c r="A67" t="s">
        <v>38</v>
      </c>
      <c s="2">
        <f ca="1">3/239</f>
      </c>
      <c>
        <v>3</v>
      </c>
      <c>
        <v>1</v>
      </c>
      <c>
        <v>3</v>
      </c>
      <c s="2">
        <f ca="1">21/1746</f>
      </c>
    </row>
    <row r="68" spans="1:6" ht="12.75" customHeight="1">
      <c r="A68" t="s">
        <v>87</v>
      </c>
      <c s="2">
        <f ca="1">3/239</f>
      </c>
      <c>
        <v>3</v>
      </c>
      <c>
        <v>1</v>
      </c>
      <c>
        <v>3</v>
      </c>
      <c s="2">
        <f ca="1">19/1746</f>
      </c>
    </row>
    <row r="69" spans="1:6" ht="12.75" customHeight="1">
      <c r="A69" t="s">
        <v>64</v>
      </c>
      <c s="2">
        <f ca="1">3/239</f>
      </c>
      <c>
        <v>3</v>
      </c>
      <c>
        <v>1</v>
      </c>
      <c>
        <v>3</v>
      </c>
      <c s="2">
        <f ca="1">25/1746</f>
      </c>
    </row>
    <row r="70" spans="1:5" ht="12.75" customHeight="1">
      <c r="A70" t="s">
        <v>53</v>
      </c>
      <c s="2">
        <f ca="1">3/239</f>
      </c>
      <c>
        <v>3</v>
      </c>
      <c>
        <v>1</v>
      </c>
      <c>
        <v>3</v>
      </c>
    </row>
    <row r="71" spans="1:6" ht="12.75" customHeight="1">
      <c r="A71" t="s">
        <v>44</v>
      </c>
      <c s="2">
        <f ca="1">3/239</f>
      </c>
      <c>
        <v>3</v>
      </c>
      <c>
        <v>2</v>
      </c>
      <c>
        <v>4</v>
      </c>
      <c s="2">
        <f ca="1">27/1746</f>
      </c>
    </row>
    <row r="72" spans="1:6" ht="12.75" customHeight="1">
      <c r="A72" t="s">
        <v>63</v>
      </c>
      <c s="2">
        <f ca="1">3/239</f>
      </c>
      <c>
        <v>3</v>
      </c>
      <c>
        <v>1</v>
      </c>
      <c>
        <v>3</v>
      </c>
      <c s="2">
        <f ca="1">13/1746</f>
      </c>
    </row>
    <row r="73" spans="1:6" ht="12.75" customHeight="1">
      <c r="A73" t="s">
        <v>73</v>
      </c>
      <c s="2">
        <f ca="1">3/239</f>
      </c>
      <c>
        <v>3</v>
      </c>
      <c>
        <v>1</v>
      </c>
      <c>
        <v>3</v>
      </c>
      <c s="2">
        <f ca="1">25/1746</f>
      </c>
    </row>
    <row r="74" spans="1:6" ht="12.75" customHeight="1">
      <c r="A74" t="s">
        <v>106</v>
      </c>
      <c s="2">
        <f ca="1">3/239</f>
      </c>
      <c>
        <v>3</v>
      </c>
      <c>
        <v>1</v>
      </c>
      <c>
        <v>3</v>
      </c>
      <c s="2">
        <f ca="1">27/1746</f>
      </c>
    </row>
    <row r="75" spans="1:5" ht="12.75" customHeight="1">
      <c r="A75" t="s">
        <v>18</v>
      </c>
      <c s="2">
        <f ca="1">3/239</f>
      </c>
      <c>
        <v>3</v>
      </c>
      <c>
        <v>1</v>
      </c>
      <c>
        <v>3</v>
      </c>
    </row>
    <row r="76" spans="1:5" ht="12.75" customHeight="1">
      <c r="A76" t="s">
        <v>58</v>
      </c>
      <c s="2">
        <f ca="1">2/239</f>
      </c>
      <c>
        <v>2</v>
      </c>
      <c>
        <v>1</v>
      </c>
      <c>
        <v>2</v>
      </c>
    </row>
    <row r="77" spans="1:5" ht="12.75" customHeight="1">
      <c r="A77" t="s">
        <v>26</v>
      </c>
      <c s="2">
        <f ca="1">2/239</f>
      </c>
      <c>
        <v>2</v>
      </c>
      <c>
        <v>1</v>
      </c>
      <c>
        <v>2</v>
      </c>
    </row>
    <row r="78" spans="1:5" ht="12.75" customHeight="1">
      <c r="A78" t="s">
        <v>19</v>
      </c>
      <c s="2">
        <f ca="1">2/239</f>
      </c>
      <c>
        <v>2</v>
      </c>
      <c>
        <v>1</v>
      </c>
      <c>
        <v>2</v>
      </c>
    </row>
    <row r="79" spans="1:6" ht="12.75" customHeight="1">
      <c r="A79" t="s">
        <v>97</v>
      </c>
      <c s="2">
        <f ca="1">2/239</f>
      </c>
      <c>
        <v>2</v>
      </c>
      <c>
        <v>1</v>
      </c>
      <c>
        <v>2</v>
      </c>
      <c s="2">
        <f ca="1">20/1746</f>
      </c>
    </row>
    <row r="80" spans="1:5" ht="12.75" customHeight="1">
      <c r="A80" t="s">
        <v>65</v>
      </c>
      <c s="2">
        <f ca="1">2/239</f>
      </c>
      <c>
        <v>2</v>
      </c>
      <c>
        <v>1</v>
      </c>
      <c>
        <v>2</v>
      </c>
    </row>
    <row r="81" spans="1:5" ht="12.75" customHeight="1">
      <c r="A81" t="s">
        <v>45</v>
      </c>
      <c s="2">
        <f ca="1">2/239</f>
      </c>
      <c>
        <v>2</v>
      </c>
      <c>
        <v>1</v>
      </c>
      <c>
        <v>2</v>
      </c>
    </row>
    <row r="82" spans="1:5" ht="12.75" customHeight="1">
      <c r="A82" t="s">
        <v>6</v>
      </c>
      <c s="2">
        <f ca="1">2/239</f>
      </c>
      <c>
        <v>2</v>
      </c>
      <c>
        <v>1</v>
      </c>
      <c>
        <v>2</v>
      </c>
    </row>
    <row r="83" spans="1:5" ht="12.75" customHeight="1">
      <c r="A83" t="s">
        <v>62</v>
      </c>
      <c s="2">
        <f ca="1">2/239</f>
      </c>
      <c>
        <v>2</v>
      </c>
      <c>
        <v>1</v>
      </c>
      <c>
        <v>2</v>
      </c>
    </row>
    <row r="84" spans="1:5" ht="12.75" customHeight="1">
      <c r="A84" t="s">
        <v>21</v>
      </c>
      <c s="2">
        <f ca="1">2/239</f>
      </c>
      <c>
        <v>2</v>
      </c>
      <c>
        <v>1</v>
      </c>
      <c>
        <v>2</v>
      </c>
    </row>
    <row r="85" spans="1:5" ht="12.75" customHeight="1">
      <c r="A85" t="s">
        <v>42</v>
      </c>
      <c s="2">
        <f ca="1">2/239</f>
      </c>
      <c>
        <v>2</v>
      </c>
      <c>
        <v>1</v>
      </c>
      <c>
        <v>2</v>
      </c>
    </row>
    <row r="86" spans="1:5" ht="12.75" customHeight="1">
      <c r="A86" t="s">
        <v>89</v>
      </c>
      <c s="2">
        <f ca="1">2/239</f>
      </c>
      <c>
        <v>2</v>
      </c>
      <c>
        <v>1</v>
      </c>
      <c>
        <v>2</v>
      </c>
    </row>
    <row r="87" spans="1:5" ht="12.75" customHeight="1">
      <c r="A87" t="s">
        <v>66</v>
      </c>
      <c s="2">
        <f ca="1">2/239</f>
      </c>
      <c>
        <v>2</v>
      </c>
      <c>
        <v>1</v>
      </c>
      <c>
        <v>2</v>
      </c>
    </row>
    <row r="88" spans="1:5" ht="12.75" customHeight="1">
      <c r="A88" t="s">
        <v>14</v>
      </c>
      <c s="2">
        <f ca="1">2/239</f>
      </c>
      <c>
        <v>2</v>
      </c>
      <c>
        <v>1</v>
      </c>
      <c>
        <v>2</v>
      </c>
    </row>
    <row r="89" spans="1:5" ht="12.75" customHeight="1">
      <c r="A89" t="s">
        <v>36</v>
      </c>
      <c s="2">
        <f ca="1">2/239</f>
      </c>
      <c>
        <v>2</v>
      </c>
      <c>
        <v>1</v>
      </c>
      <c>
        <v>2</v>
      </c>
    </row>
    <row r="90" spans="1:6" ht="12.75" customHeight="1">
      <c r="A90" t="s">
        <v>78</v>
      </c>
      <c s="2">
        <f ca="1">2/239</f>
      </c>
      <c>
        <v>2</v>
      </c>
      <c>
        <v>1</v>
      </c>
      <c>
        <v>2</v>
      </c>
      <c s="2">
        <f ca="1">26/1746</f>
      </c>
    </row>
    <row r="91" spans="1:5" ht="12.75" customHeight="1">
      <c r="A91" t="s">
        <v>13</v>
      </c>
      <c s="2">
        <f ca="1">2/239</f>
      </c>
      <c>
        <v>2</v>
      </c>
      <c>
        <v>1</v>
      </c>
      <c>
        <v>2</v>
      </c>
    </row>
    <row r="92" spans="1:5" ht="12.75" customHeight="1">
      <c r="A92" t="s">
        <v>83</v>
      </c>
      <c s="2">
        <f ca="1">2/239</f>
      </c>
      <c>
        <v>2</v>
      </c>
      <c>
        <v>1</v>
      </c>
      <c>
        <v>2</v>
      </c>
    </row>
    <row r="93" spans="1:5" ht="12.75" customHeight="1">
      <c r="A93" t="s">
        <v>43</v>
      </c>
      <c s="2">
        <f ca="1">2/239</f>
      </c>
      <c>
        <v>2</v>
      </c>
      <c>
        <v>1</v>
      </c>
      <c>
        <v>2</v>
      </c>
    </row>
    <row r="94" spans="1:5" ht="12.75" customHeight="1">
      <c r="A94" t="s">
        <v>94</v>
      </c>
      <c s="2">
        <f ca="1">2/239</f>
      </c>
      <c>
        <v>2</v>
      </c>
      <c>
        <v>1</v>
      </c>
      <c>
        <v>2</v>
      </c>
    </row>
    <row r="95" spans="1:5" ht="12.75" customHeight="1">
      <c r="A95" t="s">
        <v>102</v>
      </c>
      <c s="2">
        <f ca="1">2/239</f>
      </c>
      <c>
        <v>2</v>
      </c>
      <c>
        <v>1</v>
      </c>
      <c>
        <v>2</v>
      </c>
    </row>
    <row r="96" spans="1:5" ht="12.75" customHeight="1">
      <c r="A96" t="s">
        <v>98</v>
      </c>
      <c s="2">
        <f ca="1">2/239</f>
      </c>
      <c>
        <v>2</v>
      </c>
      <c>
        <v>2</v>
      </c>
      <c>
        <v>3</v>
      </c>
    </row>
    <row r="97" spans="1:5" ht="12.75" customHeight="1">
      <c r="A97" t="s">
        <v>74</v>
      </c>
      <c s="2">
        <f ca="1">2/239</f>
      </c>
      <c>
        <v>2</v>
      </c>
      <c>
        <v>1</v>
      </c>
      <c>
        <v>2</v>
      </c>
    </row>
    <row r="98" spans="1:5" ht="12.75" customHeight="1">
      <c r="A98" t="s">
        <v>30</v>
      </c>
      <c s="2">
        <f ca="1">2/239</f>
      </c>
      <c>
        <v>2</v>
      </c>
      <c>
        <v>1</v>
      </c>
      <c>
        <v>2</v>
      </c>
    </row>
    <row r="99" spans="1:6" ht="12.75" customHeight="1">
      <c r="A99" t="s">
        <v>33</v>
      </c>
      <c s="2">
        <f ca="1">1/239</f>
      </c>
      <c>
        <v>1</v>
      </c>
      <c>
        <v>2</v>
      </c>
      <c>
        <v>2</v>
      </c>
      <c s="2">
        <f ca="1">2/1746</f>
      </c>
    </row>
    <row r="100" spans="1:6" ht="12.75" customHeight="1">
      <c r="A100" t="s">
        <v>11</v>
      </c>
      <c s="2">
        <f ca="1">1/239</f>
      </c>
      <c>
        <v>1</v>
      </c>
      <c>
        <v>2</v>
      </c>
      <c>
        <v>2</v>
      </c>
      <c s="2">
        <f ca="1">1/1746</f>
      </c>
    </row>
    <row r="101" spans="1:6" ht="12.75" customHeight="1">
      <c r="A101" t="s">
        <v>88</v>
      </c>
      <c s="2">
        <f ca="1">1/239</f>
      </c>
      <c>
        <v>1</v>
      </c>
      <c>
        <v>2</v>
      </c>
      <c>
        <v>2</v>
      </c>
      <c s="2">
        <f ca="1">21/1746</f>
      </c>
    </row>
    <row r="102" spans="1:6" ht="12.75" customHeight="1">
      <c r="A102" t="s">
        <v>1</v>
      </c>
      <c s="2">
        <f ca="1">1/239</f>
      </c>
      <c>
        <v>1</v>
      </c>
      <c>
        <v>2</v>
      </c>
      <c>
        <v>2</v>
      </c>
      <c s="2">
        <f ca="1">1/1746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