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Words" sheetId="1" r:id="rId1"/>
    <sheet name="Sheet2" sheetId="2" r:id="rId2"/>
  </sheets>
  <definedNames>
    <definedName name="values">Words!$A$1:$F$102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<sst xmlns="http://schemas.openxmlformats.org/spreadsheetml/2006/main" count="108" uniqueCount="107">
  <si>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technical</t>
  </si>
  <si>
    <t>habit</t>
  </si>
  <si>
    <t>internal</t>
  </si>
  <si>
    <t>quality</t>
  </si>
  <si>
    <t>Word</t>
  </si>
  <si>
    <t>spirit</t>
  </si>
  <si>
    <t>Count</t>
  </si>
  <si>
    <t>reluctance</t>
  </si>
  <si>
    <t>complexity</t>
  </si>
  <si>
    <t>objective</t>
  </si>
  <si>
    <t>short</t>
  </si>
  <si>
    <t>view</t>
  </si>
  <si>
    <t>team</t>
  </si>
  <si>
    <t>project</t>
  </si>
  <si>
    <t>product</t>
  </si>
  <si>
    <t>linked</t>
  </si>
  <si>
    <t>track</t>
  </si>
  <si>
    <t>information</t>
  </si>
  <si>
    <t>support</t>
  </si>
  <si>
    <t>availability</t>
  </si>
  <si>
    <t>little</t>
  </si>
  <si>
    <t>reliability</t>
  </si>
  <si>
    <t>customization</t>
  </si>
  <si>
    <t>barrier</t>
  </si>
  <si>
    <t>common</t>
  </si>
  <si>
    <t>cultural</t>
  </si>
  <si>
    <t>definition</t>
  </si>
  <si>
    <t>company</t>
  </si>
  <si>
    <t>installation</t>
  </si>
  <si>
    <t>first</t>
  </si>
  <si>
    <t>responsibility</t>
  </si>
  <si>
    <t>different</t>
  </si>
  <si>
    <t>conflict</t>
  </si>
  <si>
    <t>system</t>
  </si>
  <si>
    <t>level</t>
  </si>
  <si>
    <t>cycle</t>
  </si>
  <si>
    <t>train</t>
  </si>
  <si>
    <t>current</t>
  </si>
  <si>
    <t>human</t>
  </si>
  <si>
    <t>budget</t>
  </si>
  <si>
    <t>trial</t>
  </si>
  <si>
    <t>cost</t>
  </si>
  <si>
    <t>clear</t>
  </si>
  <si>
    <t>time</t>
  </si>
  <si>
    <t>work</t>
  </si>
  <si>
    <t>resource</t>
  </si>
  <si>
    <t>supplier</t>
  </si>
  <si>
    <t>Occurrences</t>
  </si>
  <si>
    <t>country</t>
  </si>
  <si>
    <t>research</t>
  </si>
  <si>
    <t>unworkable</t>
  </si>
  <si>
    <t>way</t>
  </si>
  <si>
    <t>development</t>
  </si>
  <si>
    <t>process</t>
  </si>
  <si>
    <t>Percentage</t>
  </si>
  <si>
    <t>culture</t>
  </si>
  <si>
    <t>decision</t>
  </si>
  <si>
    <t>clarification</t>
  </si>
  <si>
    <t>lack</t>
  </si>
  <si>
    <t>resistance</t>
  </si>
  <si>
    <t>design</t>
  </si>
  <si>
    <t>management</t>
  </si>
  <si>
    <t>mindset</t>
  </si>
  <si>
    <t>thinking</t>
  </si>
  <si>
    <t>skill</t>
  </si>
  <si>
    <t>change</t>
  </si>
  <si>
    <t>plan</t>
  </si>
  <si>
    <t>adapt</t>
  </si>
  <si>
    <t>engine</t>
  </si>
  <si>
    <t>Max</t>
  </si>
  <si>
    <t>structure</t>
  </si>
  <si>
    <t xml:space="preserve">1248 Texts for R&amp;D </t>
  </si>
  <si>
    <t>4965 Texts for All</t>
  </si>
  <si>
    <t>customer</t>
  </si>
  <si>
    <t>decision-making</t>
  </si>
  <si>
    <t>workload</t>
  </si>
  <si>
    <t>complex</t>
  </si>
  <si>
    <t>mean</t>
  </si>
  <si>
    <t>improve</t>
  </si>
  <si>
    <t>people</t>
  </si>
  <si>
    <t>behaviour</t>
  </si>
  <si>
    <t>tool</t>
  </si>
  <si>
    <t>organisation</t>
  </si>
  <si>
    <t>new</t>
  </si>
  <si>
    <t>requirement</t>
  </si>
  <si>
    <t>communication</t>
  </si>
  <si>
    <t>increase</t>
  </si>
  <si>
    <t>reduce</t>
  </si>
  <si>
    <t>source</t>
  </si>
  <si>
    <t>organization</t>
  </si>
  <si>
    <t>national</t>
  </si>
  <si>
    <t>optimum</t>
  </si>
  <si>
    <t>day</t>
  </si>
  <si>
    <t>mod</t>
  </si>
  <si>
    <t>interest</t>
  </si>
  <si>
    <t>coordination</t>
  </si>
  <si>
    <t>right</t>
  </si>
  <si>
    <t>transnational</t>
  </si>
  <si>
    <t>bureaucracy</t>
  </si>
  <si>
    <t>staff</t>
  </si>
  <si>
    <t>procedure</t>
  </si>
  <si>
    <t>poor</t>
  </si>
  <si>
    <t>programme</t>
  </si>
  <si>
    <t>correct</t>
  </si>
  <si>
    <t>unclear</t>
  </si>
  <si>
    <t>regulation</t>
  </si>
  <si>
    <t>flight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</si>
</sst>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5.7142857142857" customWidth="1"/>
    <col min="2" max="2" width="12.5714285714286" customWidth="1"/>
    <col min="3" max="3" width="13.4285714285714" customWidth="1"/>
    <col min="6" max="6" width="17.7142857142857" customWidth="1"/>
  </cols>
  <sheetData>
    <row r="1" spans="1:6" ht="12.75" customHeight="1">
      <c r="A1" s="1" t="s">
        <v>71</v>
      </c>
      <c r="F1" s="1" t="s">
        <v>72</v>
      </c>
    </row>
    <row r="2" spans="1:6" ht="12.75" customHeight="1">
      <c r="A2" s="1" t="s">
        <v>4</v>
      </c>
      <c s="1" t="s">
        <v>54</v>
      </c>
      <c s="1" t="s">
        <v>47</v>
      </c>
      <c s="1" t="s">
        <v>69</v>
      </c>
      <c s="1" t="s">
        <v>6</v>
      </c>
      <c s="1" t="s">
        <v>54</v>
      </c>
    </row>
    <row r="3" spans="1:6" ht="12.75" customHeight="1">
      <c r="A3" t="s">
        <v>65</v>
      </c>
      <c s="2">
        <f ca="1">202/1248</f>
      </c>
      <c>
        <v>202</v>
      </c>
      <c>
        <v>2</v>
      </c>
      <c>
        <v>209</v>
      </c>
      <c s="2">
        <f ca="1">804/4965</f>
      </c>
    </row>
    <row r="4" spans="1:6" ht="12.75" customHeight="1">
      <c r="A4" t="s">
        <v>53</v>
      </c>
      <c s="2">
        <f ca="1">189/1248</f>
      </c>
      <c>
        <v>189</v>
      </c>
      <c>
        <v>3</v>
      </c>
      <c>
        <v>202</v>
      </c>
      <c s="2">
        <f ca="1">777/4965</f>
      </c>
    </row>
    <row r="5" spans="1:6" ht="12.75" customHeight="1">
      <c r="A5" t="s">
        <v>58</v>
      </c>
      <c s="2">
        <f ca="1">155/1248</f>
      </c>
      <c>
        <v>155</v>
      </c>
      <c>
        <v>3</v>
      </c>
      <c>
        <v>176</v>
      </c>
      <c s="2">
        <f ca="1">623/4965</f>
      </c>
    </row>
    <row r="6" spans="1:6" ht="12.75" customHeight="1">
      <c r="A6" t="s">
        <v>80</v>
      </c>
      <c s="2">
        <f ca="1">87/1248</f>
      </c>
      <c>
        <v>87</v>
      </c>
      <c>
        <v>1</v>
      </c>
      <c>
        <v>87</v>
      </c>
      <c s="2">
        <f ca="1">317/4965</f>
      </c>
    </row>
    <row r="7" spans="1:6" ht="12.75" customHeight="1">
      <c r="A7" t="s">
        <v>82</v>
      </c>
      <c s="2">
        <f ca="1">87/1248</f>
      </c>
      <c>
        <v>87</v>
      </c>
      <c>
        <v>2</v>
      </c>
      <c>
        <v>88</v>
      </c>
      <c s="2">
        <f ca="1">319/4965</f>
      </c>
    </row>
    <row r="8" spans="1:6" ht="12.75" customHeight="1">
      <c r="A8" t="s">
        <v>59</v>
      </c>
      <c s="2">
        <f ca="1">87/1248</f>
      </c>
      <c>
        <v>87</v>
      </c>
      <c>
        <v>1</v>
      </c>
      <c>
        <v>87</v>
      </c>
      <c s="2">
        <f ca="1">385/4965</f>
      </c>
    </row>
    <row r="9" spans="1:6" ht="12.75" customHeight="1">
      <c r="A9" t="s">
        <v>73</v>
      </c>
      <c s="2">
        <f ca="1">81/1248</f>
      </c>
      <c>
        <v>81</v>
      </c>
      <c>
        <v>2</v>
      </c>
      <c>
        <v>86</v>
      </c>
      <c s="2">
        <f ca="1">325/4965</f>
      </c>
    </row>
    <row r="10" spans="1:6" ht="12.75" customHeight="1">
      <c r="A10" t="s">
        <v>3</v>
      </c>
      <c s="2">
        <f ca="1">81/1248</f>
      </c>
      <c>
        <v>81</v>
      </c>
      <c>
        <v>2</v>
      </c>
      <c>
        <v>86</v>
      </c>
      <c s="2">
        <f ca="1">310/4965</f>
      </c>
    </row>
    <row r="11" spans="1:6" ht="12.75" customHeight="1">
      <c r="A11" t="s">
        <v>81</v>
      </c>
      <c s="2">
        <f ca="1">78/1248</f>
      </c>
      <c>
        <v>78</v>
      </c>
      <c>
        <v>2</v>
      </c>
      <c>
        <v>81</v>
      </c>
      <c s="2">
        <f ca="1">317/4965</f>
      </c>
    </row>
    <row r="12" spans="1:6" ht="12.75" customHeight="1">
      <c r="A12" t="s">
        <v>46</v>
      </c>
      <c s="2">
        <f ca="1">76/1248</f>
      </c>
      <c>
        <v>76</v>
      </c>
      <c>
        <v>2</v>
      </c>
      <c>
        <v>80</v>
      </c>
      <c s="2">
        <f ca="1">254/4965</f>
      </c>
    </row>
    <row r="13" spans="1:6" ht="12.75" customHeight="1">
      <c r="A13" t="s">
        <v>43</v>
      </c>
      <c s="2">
        <f ca="1">73/1248</f>
      </c>
      <c>
        <v>73</v>
      </c>
      <c>
        <v>2</v>
      </c>
      <c>
        <v>74</v>
      </c>
      <c s="2">
        <f ca="1">303/4965</f>
      </c>
    </row>
    <row r="14" spans="1:6" ht="12.75" customHeight="1">
      <c r="A14" t="s">
        <v>45</v>
      </c>
      <c s="2">
        <f ca="1">70/1248</f>
      </c>
      <c>
        <v>70</v>
      </c>
      <c>
        <v>1</v>
      </c>
      <c>
        <v>70</v>
      </c>
      <c s="2">
        <f ca="1">286/4965</f>
      </c>
    </row>
    <row r="15" spans="1:6" ht="12.75" customHeight="1">
      <c r="A15" t="s">
        <v>85</v>
      </c>
      <c s="2">
        <f ca="1">69/1248</f>
      </c>
      <c>
        <v>69</v>
      </c>
      <c>
        <v>1</v>
      </c>
      <c>
        <v>69</v>
      </c>
      <c s="2">
        <f ca="1">255/4965</f>
      </c>
    </row>
    <row r="16" spans="1:6" ht="12.75" customHeight="1">
      <c r="A16" t="s">
        <v>89</v>
      </c>
      <c s="2">
        <f ca="1">57/1248</f>
      </c>
      <c>
        <v>57</v>
      </c>
      <c>
        <v>2</v>
      </c>
      <c>
        <v>59</v>
      </c>
      <c s="2">
        <f ca="1">200/4965</f>
      </c>
    </row>
    <row r="17" spans="1:6" ht="12.75" customHeight="1">
      <c r="A17" t="s">
        <v>55</v>
      </c>
      <c s="2">
        <f ca="1">51/1248</f>
      </c>
      <c>
        <v>51</v>
      </c>
      <c>
        <v>2</v>
      </c>
      <c>
        <v>53</v>
      </c>
      <c s="2">
        <f ca="1">211/4965</f>
      </c>
    </row>
    <row r="18" spans="1:6" ht="12.75" customHeight="1">
      <c r="A18" t="s">
        <v>61</v>
      </c>
      <c s="2">
        <f ca="1">50/1248</f>
      </c>
      <c>
        <v>50</v>
      </c>
      <c>
        <v>2</v>
      </c>
      <c>
        <v>52</v>
      </c>
      <c s="2">
        <f ca="1">183/4965</f>
      </c>
    </row>
    <row r="19" spans="1:6" ht="12.75" customHeight="1">
      <c r="A19" t="s">
        <v>56</v>
      </c>
      <c s="2">
        <f ca="1">40/1248</f>
      </c>
      <c>
        <v>40</v>
      </c>
      <c>
        <v>2</v>
      </c>
      <c>
        <v>41</v>
      </c>
      <c s="2">
        <f ca="1">148/4965</f>
      </c>
    </row>
    <row r="20" spans="1:6" ht="12.75" customHeight="1">
      <c r="A20" t="s">
        <v>17</v>
      </c>
      <c s="2">
        <f ca="1">39/1248</f>
      </c>
      <c>
        <v>39</v>
      </c>
      <c>
        <v>2</v>
      </c>
      <c>
        <v>40</v>
      </c>
      <c s="2">
        <f ca="1">137/4965</f>
      </c>
    </row>
    <row r="21" spans="1:6" ht="12.75" customHeight="1">
      <c r="A21" t="s">
        <v>41</v>
      </c>
      <c s="2">
        <f ca="1">37/1248</f>
      </c>
      <c>
        <v>37</v>
      </c>
      <c>
        <v>2</v>
      </c>
      <c>
        <v>39</v>
      </c>
      <c s="2">
        <f ca="1">152/4965</f>
      </c>
    </row>
    <row r="22" spans="1:6" ht="12.75" customHeight="1">
      <c r="A22" t="s">
        <v>1</v>
      </c>
      <c s="2">
        <f ca="1">37/1248</f>
      </c>
      <c>
        <v>37</v>
      </c>
      <c>
        <v>1</v>
      </c>
      <c>
        <v>37</v>
      </c>
      <c s="2">
        <f ca="1">114/4965</f>
      </c>
    </row>
    <row r="23" spans="1:6" ht="12.75" customHeight="1">
      <c r="A23" t="s">
        <v>44</v>
      </c>
      <c s="2">
        <f ca="1">36/1248</f>
      </c>
      <c>
        <v>36</v>
      </c>
      <c>
        <v>1</v>
      </c>
      <c>
        <v>36</v>
      </c>
      <c s="2">
        <f ca="1">150/4965</f>
      </c>
    </row>
    <row r="24" spans="1:6" ht="12.75" customHeight="1">
      <c r="A24" t="s">
        <v>2</v>
      </c>
      <c s="2">
        <f ca="1">35/1248</f>
      </c>
      <c>
        <v>35</v>
      </c>
      <c>
        <v>2</v>
      </c>
      <c>
        <v>38</v>
      </c>
      <c s="2">
        <f ca="1">151/4965</f>
      </c>
    </row>
    <row r="25" spans="1:6" ht="12.75" customHeight="1">
      <c r="A25" t="s">
        <v>36</v>
      </c>
      <c s="2">
        <f ca="1">35/1248</f>
      </c>
      <c>
        <v>35</v>
      </c>
      <c>
        <v>3</v>
      </c>
      <c>
        <v>39</v>
      </c>
      <c s="2">
        <f ca="1">152/4965</f>
      </c>
    </row>
    <row r="26" spans="1:6" ht="12.75" customHeight="1">
      <c r="A26" t="s">
        <v>48</v>
      </c>
      <c s="2">
        <f ca="1">34/1248</f>
      </c>
      <c>
        <v>34</v>
      </c>
      <c>
        <v>2</v>
      </c>
      <c>
        <v>35</v>
      </c>
      <c s="2">
        <f ca="1">125/4965</f>
      </c>
    </row>
    <row r="27" spans="1:6" ht="12.75" customHeight="1">
      <c r="A27" t="s">
        <v>30</v>
      </c>
      <c s="2">
        <f ca="1">34/1248</f>
      </c>
      <c>
        <v>34</v>
      </c>
      <c>
        <v>2</v>
      </c>
      <c>
        <v>35</v>
      </c>
      <c s="2">
        <f ca="1">124/4965</f>
      </c>
    </row>
    <row r="28" spans="1:6" ht="12.75" customHeight="1">
      <c r="A28" t="s">
        <v>27</v>
      </c>
      <c s="2">
        <f ca="1">33/1248</f>
      </c>
      <c>
        <v>33</v>
      </c>
      <c>
        <v>1</v>
      </c>
      <c>
        <v>33</v>
      </c>
      <c s="2">
        <f ca="1">131/4965</f>
      </c>
    </row>
    <row r="29" spans="1:6" ht="12.75" customHeight="1">
      <c r="A29" t="s">
        <v>79</v>
      </c>
      <c s="2">
        <f ca="1">33/1248</f>
      </c>
      <c>
        <v>33</v>
      </c>
      <c>
        <v>1</v>
      </c>
      <c>
        <v>33</v>
      </c>
      <c s="2">
        <f ca="1">125/4965</f>
      </c>
    </row>
    <row r="30" spans="1:6" ht="12.75" customHeight="1">
      <c r="A30" t="s">
        <v>25</v>
      </c>
      <c s="2">
        <f ca="1">32/1248</f>
      </c>
      <c>
        <v>32</v>
      </c>
      <c>
        <v>1</v>
      </c>
      <c>
        <v>32</v>
      </c>
      <c s="2">
        <f ca="1">115/4965</f>
      </c>
    </row>
    <row r="31" spans="1:6" ht="12.75" customHeight="1">
      <c r="A31" t="s">
        <v>18</v>
      </c>
      <c s="2">
        <f ca="1">31/1248</f>
      </c>
      <c>
        <v>31</v>
      </c>
      <c>
        <v>1</v>
      </c>
      <c>
        <v>31</v>
      </c>
      <c s="2">
        <f ca="1">108/4965</f>
      </c>
    </row>
    <row r="32" spans="1:6" ht="12.75" customHeight="1">
      <c r="A32" t="s">
        <v>19</v>
      </c>
      <c s="2">
        <f ca="1">30/1248</f>
      </c>
      <c>
        <v>30</v>
      </c>
      <c>
        <v>2</v>
      </c>
      <c>
        <v>31</v>
      </c>
      <c s="2">
        <f ca="1">113/4965</f>
      </c>
    </row>
    <row r="33" spans="1:6" ht="12.75" customHeight="1">
      <c r="A33" t="s">
        <v>78</v>
      </c>
      <c s="2">
        <f ca="1">28/1248</f>
      </c>
      <c>
        <v>28</v>
      </c>
      <c>
        <v>2</v>
      </c>
      <c>
        <v>32</v>
      </c>
      <c s="2">
        <f ca="1">102/4965</f>
      </c>
    </row>
    <row r="34" spans="1:6" ht="12.75" customHeight="1">
      <c r="A34" t="s">
        <v>39</v>
      </c>
      <c s="2">
        <f ca="1">27/1248</f>
      </c>
      <c>
        <v>27</v>
      </c>
      <c>
        <v>2</v>
      </c>
      <c>
        <v>29</v>
      </c>
      <c s="2">
        <f ca="1">127/4965</f>
      </c>
    </row>
    <row r="35" spans="1:6" ht="12.75" customHeight="1">
      <c r="A35" t="s">
        <v>90</v>
      </c>
      <c s="2">
        <f ca="1">27/1248</f>
      </c>
      <c>
        <v>27</v>
      </c>
      <c>
        <v>1</v>
      </c>
      <c>
        <v>27</v>
      </c>
      <c s="2">
        <f ca="1">104/4965</f>
      </c>
    </row>
    <row r="36" spans="1:6" ht="12.75" customHeight="1">
      <c r="A36" t="s">
        <v>76</v>
      </c>
      <c s="2">
        <f ca="1">26/1248</f>
      </c>
      <c>
        <v>26</v>
      </c>
      <c>
        <v>1</v>
      </c>
      <c>
        <v>26</v>
      </c>
      <c s="2">
        <f ca="1">84/4965</f>
      </c>
    </row>
    <row r="37" spans="1:6" ht="12.75" customHeight="1">
      <c r="A37" t="s">
        <v>52</v>
      </c>
      <c s="2">
        <f ca="1">26/1248</f>
      </c>
      <c>
        <v>26</v>
      </c>
      <c>
        <v>2</v>
      </c>
      <c>
        <v>28</v>
      </c>
      <c s="2">
        <f ca="1">106/4965</f>
      </c>
    </row>
    <row r="38" spans="1:6" ht="12.75" customHeight="1">
      <c r="A38" t="s">
        <v>83</v>
      </c>
      <c s="2">
        <f ca="1">26/1248</f>
      </c>
      <c>
        <v>26</v>
      </c>
      <c>
        <v>2</v>
      </c>
      <c>
        <v>28</v>
      </c>
      <c s="2">
        <f ca="1">124/4965</f>
      </c>
    </row>
    <row r="39" spans="1:6" ht="12.75" customHeight="1">
      <c r="A39" t="s">
        <v>102</v>
      </c>
      <c s="2">
        <f ca="1">26/1248</f>
      </c>
      <c>
        <v>26</v>
      </c>
      <c>
        <v>2</v>
      </c>
      <c>
        <v>27</v>
      </c>
      <c s="2">
        <f ca="1">110/4965</f>
      </c>
    </row>
    <row r="40" spans="1:6" ht="12.75" customHeight="1">
      <c r="A40" t="s">
        <v>97</v>
      </c>
      <c s="2">
        <f ca="1">26/1248</f>
      </c>
      <c>
        <v>26</v>
      </c>
      <c>
        <v>1</v>
      </c>
      <c>
        <v>26</v>
      </c>
      <c s="2">
        <f ca="1">105/4965</f>
      </c>
    </row>
    <row r="41" spans="1:6" ht="12.75" customHeight="1">
      <c r="A41" t="s">
        <v>37</v>
      </c>
      <c s="2">
        <f ca="1">25/1248</f>
      </c>
      <c>
        <v>25</v>
      </c>
      <c>
        <v>2</v>
      </c>
      <c>
        <v>26</v>
      </c>
      <c s="2">
        <f ca="1">81/4965</f>
      </c>
    </row>
    <row r="42" spans="1:6" ht="12.75" customHeight="1">
      <c r="A42" t="s">
        <v>13</v>
      </c>
      <c s="2">
        <f ca="1">25/1248</f>
      </c>
      <c>
        <v>25</v>
      </c>
      <c>
        <v>1</v>
      </c>
      <c>
        <v>25</v>
      </c>
      <c s="2">
        <f ca="1">80/4965</f>
      </c>
    </row>
    <row r="43" spans="1:6" ht="12.75" customHeight="1">
      <c r="A43" t="s">
        <v>84</v>
      </c>
      <c s="2">
        <f ca="1">25/1248</f>
      </c>
      <c>
        <v>25</v>
      </c>
      <c>
        <v>1</v>
      </c>
      <c>
        <v>25</v>
      </c>
      <c s="2">
        <f ca="1">112/4965</f>
      </c>
    </row>
    <row r="44" spans="1:5" ht="12.75" customHeight="1">
      <c r="A44" t="s">
        <v>67</v>
      </c>
      <c s="2">
        <f ca="1">23/1248</f>
      </c>
      <c>
        <v>23</v>
      </c>
      <c>
        <v>1</v>
      </c>
      <c>
        <v>23</v>
      </c>
    </row>
    <row r="45" spans="1:6" ht="12.75" customHeight="1">
      <c r="A45" t="s">
        <v>98</v>
      </c>
      <c s="2">
        <f ca="1">23/1248</f>
      </c>
      <c>
        <v>23</v>
      </c>
      <c>
        <v>1</v>
      </c>
      <c>
        <v>23</v>
      </c>
      <c s="2">
        <f ca="1">105/4965</f>
      </c>
    </row>
    <row r="46" spans="1:6" ht="12.75" customHeight="1">
      <c r="A46" t="s">
        <v>66</v>
      </c>
      <c s="2">
        <f ca="1">23/1248</f>
      </c>
      <c>
        <v>23</v>
      </c>
      <c>
        <v>2</v>
      </c>
      <c>
        <v>24</v>
      </c>
      <c s="2">
        <f ca="1">106/4965</f>
      </c>
    </row>
    <row r="47" spans="1:6" ht="12.75" customHeight="1">
      <c r="A47" t="s">
        <v>7</v>
      </c>
      <c s="2">
        <f ca="1">23/1248</f>
      </c>
      <c>
        <v>23</v>
      </c>
      <c>
        <v>1</v>
      </c>
      <c>
        <v>23</v>
      </c>
      <c s="2">
        <f ca="1">96/4965</f>
      </c>
    </row>
    <row r="48" spans="1:6" ht="12.75" customHeight="1">
      <c r="A48" t="s">
        <v>64</v>
      </c>
      <c s="2">
        <f ca="1">23/1248</f>
      </c>
      <c>
        <v>23</v>
      </c>
      <c>
        <v>1</v>
      </c>
      <c>
        <v>23</v>
      </c>
      <c s="2">
        <f ca="1">119/4965</f>
      </c>
    </row>
    <row r="49" spans="1:6" ht="12.75" customHeight="1">
      <c r="A49" t="s">
        <v>33</v>
      </c>
      <c s="2">
        <f ca="1">23/1248</f>
      </c>
      <c>
        <v>23</v>
      </c>
      <c>
        <v>1</v>
      </c>
      <c>
        <v>23</v>
      </c>
      <c s="2">
        <f ca="1">104/4965</f>
      </c>
    </row>
    <row r="50" spans="1:6" ht="12.75" customHeight="1">
      <c r="A50" t="s">
        <v>104</v>
      </c>
      <c s="2">
        <f ca="1">23/1248</f>
      </c>
      <c>
        <v>23</v>
      </c>
      <c>
        <v>2</v>
      </c>
      <c>
        <v>24</v>
      </c>
      <c s="2">
        <f ca="1">77/4965</f>
      </c>
    </row>
    <row r="51" spans="1:6" ht="12.75" customHeight="1">
      <c r="A51" t="s">
        <v>42</v>
      </c>
      <c s="2">
        <f ca="1">22/1248</f>
      </c>
      <c>
        <v>22</v>
      </c>
      <c>
        <v>1</v>
      </c>
      <c>
        <v>22</v>
      </c>
      <c s="2">
        <f ca="1">93/4965</f>
      </c>
    </row>
    <row r="52" spans="1:6" ht="12.75" customHeight="1">
      <c r="A52" t="s">
        <v>26</v>
      </c>
      <c s="2">
        <f ca="1">22/1248</f>
      </c>
      <c>
        <v>22</v>
      </c>
      <c>
        <v>1</v>
      </c>
      <c>
        <v>22</v>
      </c>
      <c s="2">
        <f ca="1">91/4965</f>
      </c>
    </row>
    <row r="53" spans="1:6" ht="12.75" customHeight="1">
      <c r="A53" t="s">
        <v>31</v>
      </c>
      <c s="2">
        <f ca="1">22/1248</f>
      </c>
      <c>
        <v>22</v>
      </c>
      <c>
        <v>1</v>
      </c>
      <c>
        <v>22</v>
      </c>
      <c s="2">
        <f ca="1">90/4965</f>
      </c>
    </row>
    <row r="54" spans="1:6" ht="12.75" customHeight="1">
      <c r="A54" t="s">
        <v>34</v>
      </c>
      <c s="2">
        <f ca="1">22/1248</f>
      </c>
      <c>
        <v>22</v>
      </c>
      <c>
        <v>1</v>
      </c>
      <c>
        <v>22</v>
      </c>
      <c s="2">
        <f ca="1">92/4965</f>
      </c>
    </row>
    <row r="55" spans="1:6" ht="12.75" customHeight="1">
      <c r="A55" t="s">
        <v>9</v>
      </c>
      <c s="2">
        <f ca="1">22/1248</f>
      </c>
      <c>
        <v>22</v>
      </c>
      <c>
        <v>1</v>
      </c>
      <c>
        <v>22</v>
      </c>
      <c s="2">
        <f ca="1">92/4965</f>
      </c>
    </row>
    <row r="56" spans="1:6" ht="12.75" customHeight="1">
      <c r="A56" t="s">
        <v>75</v>
      </c>
      <c s="2">
        <f ca="1">22/1248</f>
      </c>
      <c>
        <v>22</v>
      </c>
      <c>
        <v>1</v>
      </c>
      <c>
        <v>22</v>
      </c>
      <c s="2">
        <f ca="1">81/4965</f>
      </c>
    </row>
    <row r="57" spans="1:5" ht="12.75" customHeight="1">
      <c r="A57" t="s">
        <v>74</v>
      </c>
      <c s="2">
        <f ca="1">21/1248</f>
      </c>
      <c>
        <v>21</v>
      </c>
      <c>
        <v>1</v>
      </c>
      <c>
        <v>21</v>
      </c>
    </row>
    <row r="58" spans="1:6" ht="12.75" customHeight="1">
      <c r="A58" t="s">
        <v>60</v>
      </c>
      <c s="2">
        <f ca="1">20/1248</f>
      </c>
      <c>
        <v>20</v>
      </c>
      <c>
        <v>1</v>
      </c>
      <c>
        <v>20</v>
      </c>
      <c s="2">
        <f ca="1">93/4965</f>
      </c>
    </row>
    <row r="59" spans="1:6" ht="12.75" customHeight="1">
      <c r="A59" t="s">
        <v>77</v>
      </c>
      <c s="2">
        <f ca="1">20/1248</f>
      </c>
      <c>
        <v>20</v>
      </c>
      <c>
        <v>1</v>
      </c>
      <c>
        <v>20</v>
      </c>
      <c s="2">
        <f ca="1">125/4965</f>
      </c>
    </row>
    <row r="60" spans="1:6" ht="12.75" customHeight="1">
      <c r="A60" t="s">
        <v>101</v>
      </c>
      <c s="2">
        <f ca="1">20/1248</f>
      </c>
      <c>
        <v>20</v>
      </c>
      <c>
        <v>1</v>
      </c>
      <c>
        <v>20</v>
      </c>
      <c s="2">
        <f ca="1">116/4965</f>
      </c>
    </row>
    <row r="61" spans="1:6" ht="12.75" customHeight="1">
      <c r="A61" t="s">
        <v>70</v>
      </c>
      <c s="2">
        <f ca="1">20/1248</f>
      </c>
      <c>
        <v>20</v>
      </c>
      <c>
        <v>1</v>
      </c>
      <c>
        <v>20</v>
      </c>
      <c s="2">
        <f ca="1">107/4965</f>
      </c>
    </row>
    <row r="62" spans="1:6" ht="12.75" customHeight="1">
      <c r="A62" t="s">
        <v>0</v>
      </c>
      <c s="2">
        <f ca="1">20/1248</f>
      </c>
      <c>
        <v>20</v>
      </c>
      <c>
        <v>1</v>
      </c>
      <c>
        <v>20</v>
      </c>
      <c s="2">
        <f ca="1">83/4965</f>
      </c>
    </row>
    <row r="63" spans="1:6" ht="12.75" customHeight="1">
      <c r="A63" t="s">
        <v>23</v>
      </c>
      <c s="2">
        <f ca="1">19/1248</f>
      </c>
      <c>
        <v>19</v>
      </c>
      <c>
        <v>1</v>
      </c>
      <c>
        <v>19</v>
      </c>
      <c s="2">
        <f ca="1">67/4965</f>
      </c>
    </row>
    <row r="64" spans="1:6" ht="12.75" customHeight="1">
      <c r="A64" t="s">
        <v>8</v>
      </c>
      <c s="2">
        <f ca="1">19/1248</f>
      </c>
      <c>
        <v>19</v>
      </c>
      <c>
        <v>1</v>
      </c>
      <c>
        <v>19</v>
      </c>
      <c s="2">
        <f ca="1">90/4965</f>
      </c>
    </row>
    <row r="65" spans="1:6" ht="12.75" customHeight="1">
      <c r="A65" t="s">
        <v>94</v>
      </c>
      <c s="2">
        <f ca="1">19/1248</f>
      </c>
      <c>
        <v>19</v>
      </c>
      <c>
        <v>2</v>
      </c>
      <c>
        <v>21</v>
      </c>
      <c s="2">
        <f ca="1">69/4965</f>
      </c>
    </row>
    <row r="66" spans="1:6" ht="12.75" customHeight="1">
      <c r="A66" t="s">
        <v>100</v>
      </c>
      <c s="2">
        <f ca="1">19/1248</f>
      </c>
      <c>
        <v>19</v>
      </c>
      <c>
        <v>1</v>
      </c>
      <c>
        <v>19</v>
      </c>
      <c s="2">
        <f ca="1">64/4965</f>
      </c>
    </row>
    <row r="67" spans="1:5" ht="12.75" customHeight="1">
      <c r="A67" t="s">
        <v>63</v>
      </c>
      <c s="2">
        <f ca="1">19/1248</f>
      </c>
      <c>
        <v>19</v>
      </c>
      <c>
        <v>1</v>
      </c>
      <c>
        <v>19</v>
      </c>
    </row>
    <row r="68" spans="1:6" ht="12.75" customHeight="1">
      <c r="A68" t="s">
        <v>20</v>
      </c>
      <c s="2">
        <f ca="1">18/1248</f>
      </c>
      <c>
        <v>18</v>
      </c>
      <c>
        <v>2</v>
      </c>
      <c>
        <v>19</v>
      </c>
      <c s="2">
        <f ca="1">44/4965</f>
      </c>
    </row>
    <row r="69" spans="1:6" ht="12.75" customHeight="1">
      <c r="A69" t="s">
        <v>87</v>
      </c>
      <c s="2">
        <f ca="1">17/1248</f>
      </c>
      <c>
        <v>17</v>
      </c>
      <c>
        <v>2</v>
      </c>
      <c>
        <v>18</v>
      </c>
      <c s="2">
        <f ca="1">51/4965</f>
      </c>
    </row>
    <row r="70" spans="1:6" ht="12.75" customHeight="1">
      <c r="A70" t="s">
        <v>62</v>
      </c>
      <c s="2">
        <f ca="1">16/1248</f>
      </c>
      <c>
        <v>16</v>
      </c>
      <c>
        <v>2</v>
      </c>
      <c>
        <v>17</v>
      </c>
      <c s="2">
        <f ca="1">66/4965</f>
      </c>
    </row>
    <row r="71" spans="1:6" ht="12.75" customHeight="1">
      <c r="A71" t="s">
        <v>14</v>
      </c>
      <c s="2">
        <f ca="1">15/1248</f>
      </c>
      <c>
        <v>15</v>
      </c>
      <c>
        <v>2</v>
      </c>
      <c>
        <v>16</v>
      </c>
      <c s="2">
        <f ca="1">55/4965</f>
      </c>
    </row>
    <row r="72" spans="1:6" ht="12.75" customHeight="1">
      <c r="A72" t="s">
        <v>12</v>
      </c>
      <c s="2">
        <f ca="1">15/1248</f>
      </c>
      <c>
        <v>15</v>
      </c>
      <c>
        <v>2</v>
      </c>
      <c>
        <v>16</v>
      </c>
      <c s="2">
        <f ca="1">45/4965</f>
      </c>
    </row>
    <row r="73" spans="1:5" ht="12.75" customHeight="1">
      <c r="A73" t="s">
        <v>32</v>
      </c>
      <c s="2">
        <f ca="1">13/1248</f>
      </c>
      <c>
        <v>13</v>
      </c>
      <c>
        <v>2</v>
      </c>
      <c>
        <v>14</v>
      </c>
    </row>
    <row r="74" spans="1:5" ht="12.75" customHeight="1">
      <c r="A74" t="s">
        <v>95</v>
      </c>
      <c s="2">
        <f ca="1">13/1248</f>
      </c>
      <c>
        <v>13</v>
      </c>
      <c>
        <v>2</v>
      </c>
      <c>
        <v>14</v>
      </c>
    </row>
    <row r="75" spans="1:6" ht="12.75" customHeight="1">
      <c r="A75" t="s">
        <v>24</v>
      </c>
      <c s="2">
        <f ca="1">12/1248</f>
      </c>
      <c>
        <v>12</v>
      </c>
      <c>
        <v>2</v>
      </c>
      <c>
        <v>13</v>
      </c>
      <c s="2">
        <f ca="1">52/4965</f>
      </c>
    </row>
    <row r="76" spans="1:6" ht="12.75" customHeight="1">
      <c r="A76" t="s">
        <v>86</v>
      </c>
      <c s="2">
        <f ca="1">10/1248</f>
      </c>
      <c>
        <v>10</v>
      </c>
      <c>
        <v>2</v>
      </c>
      <c>
        <v>11</v>
      </c>
      <c s="2">
        <f ca="1">43/4965</f>
      </c>
    </row>
    <row r="77" spans="1:5" ht="12.75" customHeight="1">
      <c r="A77" t="s">
        <v>10</v>
      </c>
      <c s="2">
        <f ca="1">10/1248</f>
      </c>
      <c>
        <v>10</v>
      </c>
      <c>
        <v>2</v>
      </c>
      <c>
        <v>11</v>
      </c>
    </row>
    <row r="78" spans="1:5" ht="12.75" customHeight="1">
      <c r="A78" t="s">
        <v>51</v>
      </c>
      <c s="2">
        <f ca="1">10/1248</f>
      </c>
      <c>
        <v>10</v>
      </c>
      <c>
        <v>2</v>
      </c>
      <c>
        <v>11</v>
      </c>
    </row>
    <row r="79" spans="1:6" ht="12.75" customHeight="1">
      <c r="A79" t="s">
        <v>38</v>
      </c>
      <c s="2">
        <f ca="1">9/1248</f>
      </c>
      <c>
        <v>9</v>
      </c>
      <c>
        <v>2</v>
      </c>
      <c>
        <v>11</v>
      </c>
      <c s="2">
        <f ca="1">49/4965</f>
      </c>
    </row>
    <row r="80" spans="1:5" ht="12.75" customHeight="1">
      <c r="A80" t="s">
        <v>105</v>
      </c>
      <c s="2">
        <f ca="1">9/1248</f>
      </c>
      <c>
        <v>9</v>
      </c>
      <c>
        <v>2</v>
      </c>
      <c>
        <v>10</v>
      </c>
    </row>
    <row r="81" spans="1:6" ht="12.75" customHeight="1">
      <c r="A81" t="s">
        <v>96</v>
      </c>
      <c s="2">
        <f ca="1">9/1248</f>
      </c>
      <c>
        <v>9</v>
      </c>
      <c>
        <v>2</v>
      </c>
      <c>
        <v>10</v>
      </c>
      <c s="2">
        <f ca="1">37/4965</f>
      </c>
    </row>
    <row r="82" spans="1:5" ht="12.75" customHeight="1">
      <c r="A82" t="s">
        <v>21</v>
      </c>
      <c s="2">
        <f ca="1">8/1248</f>
      </c>
      <c>
        <v>8</v>
      </c>
      <c>
        <v>2</v>
      </c>
      <c>
        <v>9</v>
      </c>
    </row>
    <row r="83" spans="1:5" ht="12.75" customHeight="1">
      <c r="A83" t="s">
        <v>88</v>
      </c>
      <c s="2">
        <f ca="1">8/1248</f>
      </c>
      <c>
        <v>8</v>
      </c>
      <c>
        <v>2</v>
      </c>
      <c>
        <v>9</v>
      </c>
    </row>
    <row r="84" spans="1:6" ht="12.75" customHeight="1">
      <c r="A84" t="s">
        <v>35</v>
      </c>
      <c s="2">
        <f ca="1">7/1248</f>
      </c>
      <c>
        <v>7</v>
      </c>
      <c>
        <v>2</v>
      </c>
      <c>
        <v>8</v>
      </c>
      <c s="2">
        <f ca="1">28/4965</f>
      </c>
    </row>
    <row r="85" spans="1:5" ht="12.75" customHeight="1">
      <c r="A85" t="s">
        <v>49</v>
      </c>
      <c s="2">
        <f ca="1">6/1248</f>
      </c>
      <c>
        <v>6</v>
      </c>
      <c>
        <v>2</v>
      </c>
      <c>
        <v>7</v>
      </c>
    </row>
    <row r="86" spans="1:6" ht="12.75" customHeight="1">
      <c r="A86" t="s">
        <v>40</v>
      </c>
      <c s="2">
        <f ca="1">6/1248</f>
      </c>
      <c>
        <v>6</v>
      </c>
      <c>
        <v>2</v>
      </c>
      <c>
        <v>9</v>
      </c>
      <c s="2">
        <f ca="1">26/4965</f>
      </c>
    </row>
    <row r="87" spans="1:5" ht="12.75" customHeight="1">
      <c r="A87" t="s">
        <v>5</v>
      </c>
      <c s="2">
        <f ca="1">5/1248</f>
      </c>
      <c>
        <v>5</v>
      </c>
      <c>
        <v>2</v>
      </c>
      <c>
        <v>6</v>
      </c>
    </row>
    <row r="88" spans="1:5" ht="12.75" customHeight="1">
      <c r="A88" t="s">
        <v>99</v>
      </c>
      <c s="2">
        <f ca="1">5/1248</f>
      </c>
      <c>
        <v>5</v>
      </c>
      <c>
        <v>2</v>
      </c>
      <c>
        <v>6</v>
      </c>
    </row>
    <row r="89" spans="1:5" ht="12.75" customHeight="1">
      <c r="A89" t="s">
        <v>11</v>
      </c>
      <c s="2">
        <f ca="1">5/1248</f>
      </c>
      <c>
        <v>5</v>
      </c>
      <c>
        <v>2</v>
      </c>
      <c>
        <v>6</v>
      </c>
    </row>
    <row r="90" spans="1:5" ht="12.75" customHeight="1">
      <c r="A90" t="s">
        <v>57</v>
      </c>
      <c s="2">
        <f ca="1">4/1248</f>
      </c>
      <c>
        <v>4</v>
      </c>
      <c>
        <v>2</v>
      </c>
      <c>
        <v>5</v>
      </c>
    </row>
    <row r="91" spans="1:5" ht="12.75" customHeight="1">
      <c r="A91" t="s">
        <v>15</v>
      </c>
      <c s="2">
        <f ca="1">4/1248</f>
      </c>
      <c>
        <v>4</v>
      </c>
      <c>
        <v>2</v>
      </c>
      <c>
        <v>5</v>
      </c>
    </row>
    <row r="92" spans="1:5" ht="12.75" customHeight="1">
      <c r="A92" t="s">
        <v>103</v>
      </c>
      <c s="2">
        <f ca="1">3/1248</f>
      </c>
      <c>
        <v>3</v>
      </c>
      <c>
        <v>2</v>
      </c>
      <c>
        <v>4</v>
      </c>
    </row>
    <row r="93" spans="1:6" ht="12.75" customHeight="1">
      <c r="A93" t="s">
        <v>92</v>
      </c>
      <c s="2">
        <f ca="1">3/1248</f>
      </c>
      <c>
        <v>3</v>
      </c>
      <c>
        <v>2</v>
      </c>
      <c>
        <v>6</v>
      </c>
      <c s="2">
        <f ca="1">5/4965</f>
      </c>
    </row>
    <row r="94" spans="1:5" ht="12.75" customHeight="1">
      <c r="A94" t="s">
        <v>93</v>
      </c>
      <c s="2">
        <f ca="1">3/1248</f>
      </c>
      <c>
        <v>3</v>
      </c>
      <c>
        <v>2</v>
      </c>
      <c>
        <v>4</v>
      </c>
    </row>
    <row r="95" spans="1:6" ht="12.75" customHeight="1">
      <c r="A95" t="s">
        <v>68</v>
      </c>
      <c s="2">
        <f ca="1">2/1248</f>
      </c>
      <c>
        <v>2</v>
      </c>
      <c>
        <v>2</v>
      </c>
      <c>
        <v>3</v>
      </c>
      <c s="2">
        <f ca="1">6/4965</f>
      </c>
    </row>
    <row r="96" spans="1:6" ht="12.75" customHeight="1">
      <c r="A96" t="s">
        <v>29</v>
      </c>
      <c s="2">
        <f ca="1">2/1248</f>
      </c>
      <c>
        <v>2</v>
      </c>
      <c>
        <v>2</v>
      </c>
      <c>
        <v>3</v>
      </c>
      <c s="2">
        <f ca="1">10/4965</f>
      </c>
    </row>
    <row r="97" spans="1:5" ht="12.75" customHeight="1">
      <c r="A97" t="s">
        <v>28</v>
      </c>
      <c s="2">
        <f ca="1">2/1248</f>
      </c>
      <c>
        <v>2</v>
      </c>
      <c>
        <v>2</v>
      </c>
      <c>
        <v>3</v>
      </c>
    </row>
    <row r="98" spans="1:5" ht="12.75" customHeight="1">
      <c r="A98" t="s">
        <v>16</v>
      </c>
      <c s="2">
        <f ca="1">2/1248</f>
      </c>
      <c>
        <v>2</v>
      </c>
      <c>
        <v>2</v>
      </c>
      <c>
        <v>3</v>
      </c>
    </row>
    <row r="99" spans="1:5" ht="12.75" customHeight="1">
      <c r="A99" t="s">
        <v>22</v>
      </c>
      <c s="2">
        <f ca="1">1/1248</f>
      </c>
      <c>
        <v>1</v>
      </c>
      <c>
        <v>2</v>
      </c>
      <c>
        <v>2</v>
      </c>
    </row>
    <row r="100" spans="1:5" ht="12.75" customHeight="1">
      <c r="A100" t="s">
        <v>106</v>
      </c>
      <c s="2">
        <f ca="1">1/1248</f>
      </c>
      <c>
        <v>1</v>
      </c>
      <c>
        <v>2</v>
      </c>
      <c>
        <v>2</v>
      </c>
    </row>
    <row r="101" spans="1:5" ht="12.75" customHeight="1">
      <c r="A101" t="s">
        <v>91</v>
      </c>
      <c s="2">
        <f ca="1">1/1248</f>
      </c>
      <c>
        <v>1</v>
      </c>
      <c>
        <v>2</v>
      </c>
      <c>
        <v>2</v>
      </c>
    </row>
    <row r="102" spans="1:5" ht="12.75" customHeight="1">
      <c r="A102" t="s">
        <v>50</v>
      </c>
      <c s="2">
        <f ca="1">1/1248</f>
      </c>
      <c>
        <v>1</v>
      </c>
      <c>
        <v>2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